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nskab" sheetId="1" r:id="rId4"/>
  </sheets>
  <definedNames/>
  <calcPr/>
  <extLst>
    <ext uri="GoogleSheetsCustomDataVersion1">
      <go:sheetsCustomData xmlns:go="http://customooxmlschemas.google.com/" r:id="rId5" roundtripDataSignature="AMtx7mhtZ7tDQfETQvvxKzN573Iik78Xfw=="/>
    </ext>
  </extLst>
</workbook>
</file>

<file path=xl/sharedStrings.xml><?xml version="1.0" encoding="utf-8"?>
<sst xmlns="http://schemas.openxmlformats.org/spreadsheetml/2006/main" count="15" uniqueCount="15">
  <si>
    <t>Indtægter</t>
  </si>
  <si>
    <t>Overført fra 2013</t>
  </si>
  <si>
    <t>Valgmidler - 4 pladser studienævn og 3 
pladser i institutråd á 9600</t>
  </si>
  <si>
    <t>ADSL Bowler billetter</t>
  </si>
  <si>
    <t>Realiserede Udgifter</t>
  </si>
  <si>
    <t>1403 Kirsebærsovs</t>
  </si>
  <si>
    <t>1404 Kage</t>
  </si>
  <si>
    <t>1405 Projektstøtte</t>
  </si>
  <si>
    <t>1406 Nissepiger</t>
  </si>
  <si>
    <t>Årets studerende</t>
  </si>
  <si>
    <t>Azurra 9 april</t>
  </si>
  <si>
    <t>1418 Gave til Stavanger studenterforening</t>
  </si>
  <si>
    <t>adsl-aau.dk</t>
  </si>
  <si>
    <t>rusling.dk + azehosting</t>
  </si>
  <si>
    <t>Resultat 2014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</si>
</sst>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kr-406]\ #,##0.00"/>
    <numFmt numFmtId="165" formatCode="hh.mm"/>
    <numFmt numFmtId="166" formatCode="[hh].mm.ss"/>
  </numFmts>
  <fonts count="4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Font="1"/>
    <xf borderId="0" fillId="3" fontId="2" numFmtId="0" xfId="0" applyFill="1" applyFont="1"/>
    <xf borderId="0" fillId="3" fontId="2" numFmtId="164" xfId="0" applyFont="1" applyNumberFormat="1"/>
    <xf borderId="0" fillId="4" fontId="1" numFmtId="0" xfId="0" applyFill="1" applyFont="1"/>
    <xf borderId="0" fillId="4" fontId="1" numFmtId="164" xfId="0" applyFont="1" applyNumberFormat="1"/>
    <xf borderId="0" fillId="3" fontId="3" numFmtId="0" xfId="0" applyFont="1"/>
    <xf borderId="0" fillId="5" fontId="1" numFmtId="0" xfId="0" applyFill="1" applyFont="1"/>
    <xf borderId="0" fillId="5" fontId="1" numFmtId="164" xfId="0" applyFont="1" applyNumberFormat="1"/>
    <xf borderId="0" fillId="0" fontId="2" numFmtId="0" xfId="0" applyFont="1"/>
    <xf borderId="0" fillId="0" fontId="2" numFmtId="165" xfId="0" applyFont="1" applyNumberFormat="1"/>
    <xf borderId="0" fillId="0" fontId="2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dsl-aau.dk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.0"/>
    <col customWidth="1" min="2" max="2" width="37.25"/>
    <col customWidth="1" min="3" max="3" width="17.25"/>
    <col customWidth="1" min="4" max="26" width="14.38"/>
  </cols>
  <sheetData>
    <row r="1" ht="15.0" customHeight="1"/>
    <row r="2" ht="15.75" customHeight="1">
      <c r="B2" s="1" t="s">
        <v>0</v>
      </c>
      <c r="C2" s="2"/>
    </row>
    <row r="3" ht="15.75" customHeight="1">
      <c r="B3" s="3" t="s">
        <v>1</v>
      </c>
      <c r="C3" s="4">
        <v>51130.0</v>
      </c>
    </row>
    <row r="4" ht="27.75" customHeight="1">
      <c r="B4" s="3" t="s">
        <v>2</v>
      </c>
      <c r="C4" s="4">
        <v>67200.0</v>
      </c>
    </row>
    <row r="5" ht="15.75" customHeight="1">
      <c r="B5" s="3" t="s">
        <v>3</v>
      </c>
      <c r="C5" s="4">
        <v>1520.0</v>
      </c>
    </row>
    <row r="6" ht="15.75" customHeight="1">
      <c r="B6" s="3"/>
      <c r="C6" s="4"/>
    </row>
    <row r="7" ht="15.75" customHeight="1">
      <c r="B7" s="5" t="s">
        <v>4</v>
      </c>
      <c r="C7" s="6"/>
    </row>
    <row r="8" ht="15.75" customHeight="1">
      <c r="B8" s="7" t="str">
        <f>hyperlink("https://drive.google.com/file/d/0B6_ERBLcTlGoVFdZUGJvYWozeTg/edit?usp=sharing","1401 Risengrød")</f>
        <v>1401 Risengrød</v>
      </c>
      <c r="C8" s="4">
        <v>2545.0</v>
      </c>
    </row>
    <row r="9" ht="15.75" customHeight="1">
      <c r="B9" s="7" t="str">
        <f>hyperlink("https://drive.google.com/file/d/0B6_ERBLcTlGoVFdZUGJvYWozeTg/edit?usp=sharing","1402 Prosastøtte Fjulefrokost")</f>
        <v>1402 Prosastøtte Fjulefrokost</v>
      </c>
      <c r="C9" s="4">
        <v>10500.0</v>
      </c>
    </row>
    <row r="10" ht="15.75" customHeight="1">
      <c r="B10" s="3" t="s">
        <v>5</v>
      </c>
      <c r="C10" s="4">
        <v>40.0</v>
      </c>
    </row>
    <row r="11" ht="15.75" customHeight="1">
      <c r="B11" s="3" t="s">
        <v>6</v>
      </c>
      <c r="C11" s="4">
        <v>100.0</v>
      </c>
    </row>
    <row r="12" ht="15.75" customHeight="1">
      <c r="B12" s="3" t="s">
        <v>7</v>
      </c>
      <c r="C12" s="4">
        <v>403.0</v>
      </c>
    </row>
    <row r="13" ht="15.75" customHeight="1">
      <c r="B13" s="3" t="s">
        <v>8</v>
      </c>
      <c r="C13" s="4">
        <v>198.0</v>
      </c>
    </row>
    <row r="14" ht="15.75" customHeight="1">
      <c r="B14" s="7" t="str">
        <f>hyperlink("https://drive.google.com/file/d/0B6_ERBLcTlGoaVJlYVlkT1ZVWUU/edit?usp=sharing","1407 Vaffeldag")</f>
        <v>1407 Vaffeldag</v>
      </c>
      <c r="C14" s="4">
        <v>625.0</v>
      </c>
    </row>
    <row r="15" ht="15.75" customHeight="1">
      <c r="B15" s="7" t="str">
        <f>hyperlink("https://docs.google.com/file/d/0B0uARsGw-BPBb1hTQ1pGUlc0QTdLazNha3p5Mk1zdUIwTDVJ/","1408 Støtte - Fklubben - Dankort")</f>
        <v>1408 Støtte - Fklubben - Dankort</v>
      </c>
      <c r="C15" s="4">
        <v>5500.0</v>
      </c>
    </row>
    <row r="16" ht="15.75" customHeight="1">
      <c r="B16" s="7" t="str">
        <f>hyperlink("https://docs.google.com/file/d/0B0uARsGw-BPBSjcxeGVVbl9oZTM2Y09uUmIyczRoeFk5Wlln","1409 Studiestartsfest - 3/2/2014")</f>
        <v>1409 Studiestartsfest - 3/2/2014</v>
      </c>
      <c r="C16" s="4">
        <v>550.0</v>
      </c>
    </row>
    <row r="17" ht="15.75" customHeight="1">
      <c r="B17" s="7" t="str">
        <f>hyperlink("https://drive.google.com/file/d/0B0uARsGw-BPBYXo1dUZ6MXR0bzJtMjNPQlRMUHU5RFFJRHA0/edit?usp=sharing","1410 - Indkøb - Ramme")</f>
        <v>1410 - Indkøb - Ramme</v>
      </c>
      <c r="C17" s="4">
        <v>80.0</v>
      </c>
    </row>
    <row r="18" ht="15.75" customHeight="1">
      <c r="B18" s="7" t="str">
        <f>hyperlink("https://drive.google.com/file/d/0B0uARsGw-BPBQWFrRlJ5Vk8xUnc1NXk0MVdVZFVSd2JOcWRR/edit?usp=sharing","1411 - Gave")</f>
        <v>1411 - Gave</v>
      </c>
      <c r="C18" s="4">
        <v>250.0</v>
      </c>
    </row>
    <row r="19" ht="15.75" customHeight="1">
      <c r="B19" s="7" t="str">
        <f>hyperlink("https://docs.google.com/document/d/1ki6QYneCk2-iaMDdUOmE1nwd34wxcrJN_IT_co9vb0w/edit","1412 BAIT/INF arrangement 9/4-14")</f>
        <v>1412 BAIT/INF arrangement 9/4-14</v>
      </c>
      <c r="C19" s="4">
        <v>67.0</v>
      </c>
    </row>
    <row r="20" ht="15.75" customHeight="1">
      <c r="B20" s="7" t="str">
        <f>hyperlink("https://docs.google.com/document/d/10Vp2v7v_uRZJrtw5cE7UfoJb00FxqoC8ITeh0N5MxWM/edit","1413 Mad budget møde")</f>
        <v>1413 Mad budget møde</v>
      </c>
      <c r="C20" s="4">
        <v>255.0</v>
      </c>
    </row>
    <row r="21" ht="15.75" customHeight="1">
      <c r="B21" s="7" t="str">
        <f>hyperlink("https://drive.google.com/file/d/0BwMuO0rAVk1ORlpTc21NQTZnWXc/edit?usp=sharing","1414 F-quiz og ad hoc øl  ")</f>
        <v>1414 F-quiz og ad hoc øl  </v>
      </c>
      <c r="C21" s="4">
        <v>2112.0</v>
      </c>
    </row>
    <row r="22" ht="15.75" customHeight="1">
      <c r="B22" s="7" t="str">
        <f>hyperlink("https://drive.google.com/file/d/0BwMuO0rAVk1OUE0yZlpaNW9ZeGc/edit?usp=sharing","1415 Kaffe")</f>
        <v>1415 Kaffe</v>
      </c>
      <c r="C22" s="4">
        <v>180.0</v>
      </c>
    </row>
    <row r="23" ht="15.75" customHeight="1">
      <c r="B23" s="7" t="str">
        <f>hyperlink("https://docs.google.com/file/d/0BwMuO0rAVk1OWFV1eHlpWGRNTXc/edit","1416 Opgradering hjemmeside")</f>
        <v>1416 Opgradering hjemmeside</v>
      </c>
      <c r="C23" s="4">
        <v>104.0</v>
      </c>
    </row>
    <row r="24" ht="15.75" customHeight="1">
      <c r="B24" s="3" t="s">
        <v>9</v>
      </c>
      <c r="C24" s="4">
        <v>5000.0</v>
      </c>
    </row>
    <row r="25" ht="15.75" customHeight="1">
      <c r="B25" s="3" t="s">
        <v>10</v>
      </c>
      <c r="C25" s="4">
        <v>475.0</v>
      </c>
    </row>
    <row r="26" ht="15.75" customHeight="1">
      <c r="B26" s="7" t="str">
        <f>HYPERLINK("https://docs.google.com/file/d/0BwMuO0rAVk1OZGNuSVk2YVZtTGc/edit","1417 Sportsdag")</f>
        <v>1417 Sportsdag</v>
      </c>
      <c r="C26" s="4">
        <v>6000.0</v>
      </c>
    </row>
    <row r="27" ht="15.75" customHeight="1">
      <c r="B27" s="3" t="s">
        <v>11</v>
      </c>
      <c r="C27" s="4">
        <v>139.0</v>
      </c>
    </row>
    <row r="28" ht="15.75" customHeight="1">
      <c r="B28" s="7" t="s">
        <v>12</v>
      </c>
      <c r="C28" s="4">
        <v>45.0</v>
      </c>
    </row>
    <row r="29" ht="15.75" customHeight="1">
      <c r="B29" s="3" t="s">
        <v>13</v>
      </c>
      <c r="C29" s="4">
        <v>191.0</v>
      </c>
    </row>
    <row r="30" ht="15.75" customHeight="1">
      <c r="B30" s="7" t="str">
        <f>hyperlink("https://docs.google.com/file/d/0B_QkukPqN4xwQk05VVdEdnRsdGc/edit","1419 Ruskursusrester BaiT/INF/ID")</f>
        <v>1419 Ruskursusrester BaiT/INF/ID</v>
      </c>
      <c r="C30" s="4">
        <v>4502.0</v>
      </c>
    </row>
    <row r="31" ht="15.75" customHeight="1">
      <c r="B31" s="7" t="str">
        <f>hyperlink("https://drive.google.com/#folders/0B_QkukPqN4xwWFBwU0dMMjRqRkE","1420 Brætspil, mad/drikke GF")</f>
        <v>1420 Brætspil, mad/drikke GF</v>
      </c>
      <c r="C31" s="4">
        <v>2760.0</v>
      </c>
    </row>
    <row r="32" ht="15.75" customHeight="1">
      <c r="B32" s="7" t="str">
        <f>hyperlink("https://docs.google.com/document/d/16N1CFT9U3bQlfTxXJd3n5q-0T7Nkug6LuWM-oumf8i0/edit#","1421 Dat/Sw Ruskursus-snacks")</f>
        <v>1421 Dat/Sw Ruskursus-snacks</v>
      </c>
      <c r="C32" s="4">
        <v>2000.0</v>
      </c>
    </row>
    <row r="33" ht="15.75" customHeight="1">
      <c r="B33" s="7" t="str">
        <f>hyperlink("https://docs.google.com/file/d/0B_QkukPqN4xwUWhXNGdVdm1LSm8/edit","1422 Semesterstart, EGF, GF")</f>
        <v>1422 Semesterstart, EGF, GF</v>
      </c>
      <c r="C33" s="4">
        <v>1233.0</v>
      </c>
    </row>
    <row r="34" ht="15.75" customHeight="1">
      <c r="B34" s="7" t="str">
        <f>hyperlink("https://docs.google.com/file/d/0B_QkukPqN4xwem8zTlhudWlhQ1U/edit","1423 Brætspil")</f>
        <v>1423 Brætspil</v>
      </c>
      <c r="C34" s="4">
        <v>850.0</v>
      </c>
    </row>
    <row r="35" ht="15.75" customHeight="1">
      <c r="B35" s="7" t="str">
        <f>hyperlink("https://docs.google.com/file/d/0B_QkukPqN4xwR2hwLUhrcHlQaHM/edit","1424 Grupperumsmøde")</f>
        <v>1424 Grupperumsmøde</v>
      </c>
      <c r="C35" s="4">
        <v>799.0</v>
      </c>
    </row>
    <row r="36" ht="15.75" customHeight="1">
      <c r="B36" s="7" t="str">
        <f>hyperlink("https://docs.google.com/file/d/0B_QkukPqN4xwRm1YRGhFelVfeXc/edit","1425 Støtte fyttetur")</f>
        <v>1425 Støtte fyttetur</v>
      </c>
      <c r="C36" s="4">
        <v>5500.0</v>
      </c>
    </row>
    <row r="37" ht="15.75" customHeight="1">
      <c r="B37" s="7" t="str">
        <f>hyperlink("https://docs.google.com/file/d/0B_QkukPqN4xweW5ZX1kzcDBFbk0/edit","1426 Hængelås til skab")</f>
        <v>1426 Hængelås til skab</v>
      </c>
      <c r="C37" s="4">
        <v>139.0</v>
      </c>
    </row>
    <row r="38" ht="15.75" customHeight="1">
      <c r="B38" s="7" t="str">
        <f>hyperlink("https://docs.google.com/file/d/0B_QkukPqN4xweTh3cGp0OE44R3M/edit","1427 FLAN præmier")</f>
        <v>1427 FLAN præmier</v>
      </c>
      <c r="C38" s="4">
        <v>2007.0</v>
      </c>
    </row>
    <row r="39" ht="15.75" customHeight="1">
      <c r="B39" s="7" t="str">
        <f>hyperlink("https://docs.google.com/file/d/0B_QkukPqN4xwT3RpdTY0NUhsaTQ/edit","1428 ADSL Roll-up")</f>
        <v>1428 ADSL Roll-up</v>
      </c>
      <c r="C39" s="4">
        <v>1680.0</v>
      </c>
    </row>
    <row r="40" ht="15.75" customHeight="1">
      <c r="B40" s="7" t="str">
        <f>hyperlink("https://docs.google.com/file/d/0B_QkukPqN4xwQWdaM0liODB3QW8/edit","1429 Print af valgmateriale")</f>
        <v>1429 Print af valgmateriale</v>
      </c>
      <c r="C40" s="4">
        <v>209.0</v>
      </c>
    </row>
    <row r="41" ht="15.75" customHeight="1">
      <c r="B41" s="7" t="str">
        <f>hyperlink("https://docs.google.com/file/d/0B_QkukPqN4xwRm96OHN3anFXUGM/edit","1430 Klæbemasse")</f>
        <v>1430 Klæbemasse</v>
      </c>
      <c r="C41" s="4">
        <v>50.0</v>
      </c>
    </row>
    <row r="42" ht="15.75" customHeight="1">
      <c r="B42" s="7" t="str">
        <f>hyperlink("https://docs.google.com/file/d/0B_QkukPqN4xwZ2NFbGNJS0QwZFE/edit","1431 FLAN Præmier")</f>
        <v>1431 FLAN Præmier</v>
      </c>
      <c r="C42" s="4">
        <v>1150.0</v>
      </c>
    </row>
    <row r="43" ht="15.75" customHeight="1">
      <c r="B43" s="7" t="str">
        <f>HYPERLINK("https://docs.google.com/file/d/0B_QkukPqN4xwWlpnNDB6X0pyRXc/edit","1432 Foobar glas")</f>
        <v>1432 Foobar glas</v>
      </c>
      <c r="C43" s="4">
        <v>2432.0</v>
      </c>
    </row>
    <row r="44" ht="15.75" customHeight="1">
      <c r="B44" s="7" t="str">
        <f>hyperlink("https://docs.google.com/file/d/0B_QkukPqN4xwaDBIR01Sd2l1QTg/edit","1433 ADSL Bowler")</f>
        <v>1433 ADSL Bowler</v>
      </c>
      <c r="C44" s="4">
        <v>5500.0</v>
      </c>
    </row>
    <row r="45" ht="15.75" customHeight="1">
      <c r="B45" s="7" t="str">
        <f>hyperlink("https://docs.google.com/file/d/0B_QkukPqN4xwMXJVWGtPWk9CZ28/edit","1434 Fjulestue")</f>
        <v>1434 Fjulestue</v>
      </c>
      <c r="C45" s="4">
        <v>547.0</v>
      </c>
    </row>
    <row r="46" ht="15.75" customHeight="1">
      <c r="B46" s="7" t="str">
        <f>hyperlink("https://docs.google.com/file/d/0B_QkukPqN4xwRld5N2puWEUxZU0/edit","1435 Risengrødsdage &amp; grupperumstur")</f>
        <v>1435 Risengrødsdage &amp; grupperumstur</v>
      </c>
      <c r="C46" s="4">
        <v>766.0</v>
      </c>
    </row>
    <row r="47" ht="15.75" customHeight="1">
      <c r="B47" s="7" t="str">
        <f>hyperlink("https://docs.google.com/file/d/0B_QkukPqN4xwbTFTMFRUZHdpUkk/edit","1436 ADSL trøjer")</f>
        <v>1436 ADSL trøjer</v>
      </c>
      <c r="C47" s="4">
        <v>4316.0</v>
      </c>
    </row>
    <row r="48" ht="15.75" customHeight="1">
      <c r="B48" s="7" t="str">
        <f>hyperlink("https://docs.google.com/file/d/0B_QkukPqN4xwckFyOUcyM3hoNGs/edit","1437 Fjulestue billån")</f>
        <v>1437 Fjulestue billån</v>
      </c>
      <c r="C48" s="4">
        <v>95.0</v>
      </c>
    </row>
    <row r="49" ht="15.75" customHeight="1">
      <c r="B49" s="7" t="str">
        <f>hyperlink("https://docs.google.com/file/d/0B_QkukPqN4xwNlpVdVpkTHV5a3c/edit","1438 Opsætning af 63A udtag i 0.1.95")</f>
        <v>1438 Opsætning af 63A udtag i 0.1.95</v>
      </c>
      <c r="C49" s="4">
        <v>4523.0</v>
      </c>
    </row>
    <row r="50" ht="15.75" customHeight="1">
      <c r="B50" s="7" t="str">
        <f>hyperlink("https://docs.google.com/file/d/0B_QkukPqN4xwSHBXVlV1VUMwZ2s/edit","1439 Risengrødsdage")</f>
        <v>1439 Risengrødsdage</v>
      </c>
      <c r="C50" s="4">
        <v>1800.0</v>
      </c>
    </row>
    <row r="51" ht="15.75" customHeight="1">
      <c r="B51" s="7" t="str">
        <f>hyperlink("https://docs.google.com/file/d/0B_QkukPqN4xwSVZLSGF6TUZWbWc/edit","1440 Valgfest præmier")</f>
        <v>1440 Valgfest præmier</v>
      </c>
      <c r="C51" s="4">
        <v>200.0</v>
      </c>
    </row>
    <row r="52" ht="15.75" customHeight="1">
      <c r="B52" s="7" t="str">
        <f>hyperlink("https://docs.google.com/file/d/0B_QkukPqN4xwRHloal9qTmpteDg/edit","1441 ADSL spiser")</f>
        <v>1441 ADSL spiser</v>
      </c>
      <c r="C52" s="4">
        <v>5122.0</v>
      </c>
    </row>
    <row r="53" ht="15.75" customHeight="1">
      <c r="B53" s="7" t="str">
        <f>hyperlink("https://docs.google.com/file/d/0B_QkukPqN4xwdk1WNG95OFhKQlU/edit","1442 Hosting opgradering")</f>
        <v>1442 Hosting opgradering</v>
      </c>
      <c r="C53" s="4">
        <v>48.0</v>
      </c>
    </row>
    <row r="54" ht="15.75" customHeight="1">
      <c r="B54" s="7" t="str">
        <f>hyperlink("https://docs.google.com/file/d/0B_QkukPqN4xwbUI4UFhKQUJLZVU/edit","1443 Fjulefrokost sponsorat")</f>
        <v>1443 Fjulefrokost sponsorat</v>
      </c>
      <c r="C54" s="4">
        <v>2950.0</v>
      </c>
    </row>
    <row r="55" ht="15.75" customHeight="1">
      <c r="B55" s="3"/>
      <c r="C55" s="4"/>
    </row>
    <row r="56" ht="15.75" customHeight="1">
      <c r="B56" s="8" t="s">
        <v>14</v>
      </c>
      <c r="C56" s="9">
        <f>sum(C3:C5)-sum(C8:C55)</f>
        <v>33313</v>
      </c>
    </row>
    <row r="57" ht="15.75" customHeight="1"/>
    <row r="58" ht="15.75" customHeight="1"/>
    <row r="59" ht="15.75" customHeight="1">
      <c r="B59" s="10"/>
    </row>
    <row r="60" ht="15.75" customHeight="1">
      <c r="B60" s="10"/>
      <c r="C60" s="11"/>
    </row>
    <row r="61" ht="15.75" customHeight="1">
      <c r="C61" s="11"/>
    </row>
    <row r="62" ht="15.75" customHeight="1"/>
    <row r="63" ht="15.75" customHeight="1">
      <c r="C63" s="12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28"/>
  </hyperlinks>
  <drawing r:id="rId2"/>
</worksheet>
</file>